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120" yWindow="75" windowWidth="18195" windowHeight="8265" activeTab="0"/>
  </bookViews>
  <sheets>
    <sheet name="Usagi" sheetId="1" r:id="rId1"/>
    <sheet name="Ami" sheetId="2" r:id="rId2"/>
    <sheet name="Rei" sheetId="5" r:id="rId3"/>
    <sheet name="Makoto" sheetId="4" r:id="rId4"/>
    <sheet name="Minako" sheetId="6" r:id="rId5"/>
    <sheet name="Reference" sheetId="3" r:id="rId6"/>
    <sheet name="Character_Stats" sheetId="7" r:id="rId7"/>
  </sheets>
  <definedNames/>
  <calcPr calcId="145621"/>
</workbook>
</file>

<file path=xl/sharedStrings.xml><?xml version="1.0" encoding="utf-8"?>
<sst xmlns="http://schemas.openxmlformats.org/spreadsheetml/2006/main" count="263" uniqueCount="110">
  <si>
    <t>Name</t>
  </si>
  <si>
    <t>From</t>
  </si>
  <si>
    <t>Height</t>
  </si>
  <si>
    <t>Bust</t>
  </si>
  <si>
    <t>Waist</t>
  </si>
  <si>
    <t>Hips</t>
  </si>
  <si>
    <t>Usagi</t>
  </si>
  <si>
    <t>Anime</t>
  </si>
  <si>
    <t>Miyu Sawai</t>
  </si>
  <si>
    <t>PGSM</t>
  </si>
  <si>
    <t>Anza Oyama</t>
  </si>
  <si>
    <t>Musical 1</t>
  </si>
  <si>
    <t>Ami</t>
  </si>
  <si>
    <t>Weight</t>
  </si>
  <si>
    <t>Rika Izumi</t>
  </si>
  <si>
    <t>Ayako Morino</t>
  </si>
  <si>
    <t>Fumina Hara</t>
  </si>
  <si>
    <t>Musical 2</t>
  </si>
  <si>
    <t>Miyuki Kanbe</t>
  </si>
  <si>
    <t>Musical 3</t>
  </si>
  <si>
    <t>Marina Kuroki</t>
  </si>
  <si>
    <t>Musical 4</t>
  </si>
  <si>
    <t>http://www.love-letter.tv/female_star/girls2-ka.html</t>
  </si>
  <si>
    <t>Satomi Okubo</t>
  </si>
  <si>
    <t>Musical 5</t>
  </si>
  <si>
    <t>Hotaru Nomoto</t>
  </si>
  <si>
    <t>Musical 6</t>
  </si>
  <si>
    <t>http://sunaoka.com/actress/nomoto/</t>
  </si>
  <si>
    <t>Hikari Kuroki</t>
  </si>
  <si>
    <t>Musical XX</t>
  </si>
  <si>
    <t>Yukiko Kujo</t>
  </si>
  <si>
    <t>Hisano Akamine</t>
  </si>
  <si>
    <t>Mariya Izawa</t>
  </si>
  <si>
    <t>http://fashionbrandch.com/model/modelInfo.html?id=215335</t>
  </si>
  <si>
    <t>Chieco Kawabe</t>
  </si>
  <si>
    <t>Manami Wakayama</t>
  </si>
  <si>
    <t>Miyabi Matsuura</t>
  </si>
  <si>
    <t>Musical 7</t>
  </si>
  <si>
    <t>Momoyo Koyama</t>
  </si>
  <si>
    <t>Musical 8</t>
  </si>
  <si>
    <t>Yume Takeuchi</t>
  </si>
  <si>
    <t>Musical 9</t>
  </si>
  <si>
    <t>Avg</t>
  </si>
  <si>
    <t>Avg BMI</t>
  </si>
  <si>
    <t>http://su-abs.com/category5/entry13.html</t>
  </si>
  <si>
    <t>Golden Ratios</t>
  </si>
  <si>
    <t>理想のバスト ＝ 身長 × ０．５</t>
  </si>
  <si>
    <t>理想のウエスト ＝ 身長 × ０．３８</t>
  </si>
  <si>
    <t>理想のヒップ ＝ 身長 × ０．５４</t>
  </si>
  <si>
    <t>H x B</t>
  </si>
  <si>
    <t>H x W</t>
  </si>
  <si>
    <t>H x H</t>
  </si>
  <si>
    <t>Cup</t>
  </si>
  <si>
    <t>http://www.d9.dion.ne.jp/~ne1gi/bustcheck/cupchecker.html</t>
  </si>
  <si>
    <t>C</t>
  </si>
  <si>
    <t>D</t>
  </si>
  <si>
    <t>B</t>
  </si>
  <si>
    <t>E</t>
  </si>
  <si>
    <t>Correct</t>
  </si>
  <si>
    <t>AAA</t>
  </si>
  <si>
    <t>Rei</t>
  </si>
  <si>
    <t>Makoto</t>
  </si>
  <si>
    <t>Mew Azama</t>
  </si>
  <si>
    <t>A</t>
  </si>
  <si>
    <t>Kanoko</t>
  </si>
  <si>
    <t>Marie Sada</t>
  </si>
  <si>
    <t>Takako Inayoshi</t>
  </si>
  <si>
    <t>Emika Satou</t>
  </si>
  <si>
    <t>Akari Tonegawa</t>
  </si>
  <si>
    <t>Chiho Ooyama</t>
  </si>
  <si>
    <t>Emi Kuriyama</t>
  </si>
  <si>
    <t>Yuriko Hayashi</t>
  </si>
  <si>
    <t>Ayano Sugimoto</t>
  </si>
  <si>
    <t>Kaori Sakata</t>
  </si>
  <si>
    <t>Mai Watanabe</t>
  </si>
  <si>
    <t>Yu Takahashi</t>
  </si>
  <si>
    <t>Kaede</t>
  </si>
  <si>
    <t>Musical 10</t>
  </si>
  <si>
    <t>Musical 11</t>
  </si>
  <si>
    <t>Musical 12</t>
  </si>
  <si>
    <t>Musical 13</t>
  </si>
  <si>
    <t>Keiko Kitagawa</t>
  </si>
  <si>
    <t>Hiroko Nakayama</t>
  </si>
  <si>
    <t>Misako Kotani</t>
  </si>
  <si>
    <t>Asuka Umemiya</t>
  </si>
  <si>
    <t>Hiromi Sakai</t>
  </si>
  <si>
    <t>Eri Kanda</t>
  </si>
  <si>
    <t>Megumi Yoshida</t>
  </si>
  <si>
    <t>Aiko Kawasaki</t>
  </si>
  <si>
    <t>Risa Honma</t>
  </si>
  <si>
    <t>Kanon Nanaki</t>
  </si>
  <si>
    <t>Karen Kobayashi</t>
  </si>
  <si>
    <t>AA</t>
  </si>
  <si>
    <t>Minako</t>
  </si>
  <si>
    <t>Ayaka Komatsu</t>
  </si>
  <si>
    <t>Nana Suzuki</t>
  </si>
  <si>
    <t>Chizuru Soya</t>
  </si>
  <si>
    <t>Kanatsu Nakaya</t>
  </si>
  <si>
    <t>Akiko Miyazawa</t>
  </si>
  <si>
    <t>Miyu Otani</t>
  </si>
  <si>
    <t>Nao Inada</t>
  </si>
  <si>
    <t>Yuki Nakamura</t>
  </si>
  <si>
    <t>Ayumi Murata</t>
  </si>
  <si>
    <t>Mizuki Watanabe</t>
  </si>
  <si>
    <t>Momoko Shibuya</t>
  </si>
  <si>
    <t>Shiori Sakata</t>
  </si>
  <si>
    <t>Rimo Hasegawa</t>
  </si>
  <si>
    <t>Erica</t>
  </si>
  <si>
    <t>http://www.geocities.co.jp/Hollywood-Miyuki/5237/datafile.html</t>
  </si>
  <si>
    <t>Character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</si>
</sst>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0" fontId="0" fillId="3" borderId="1" xfId="0" applyFill="1" applyBorder="1"/>
    <xf numFmtId="1" fontId="0" fillId="0" borderId="0" xfId="0" applyNumberFormat="1"/>
    <xf numFmtId="0" fontId="0" fillId="0" borderId="1" xfId="0" applyFill="1" applyBorder="1"/>
    <xf numFmtId="1" fontId="0" fillId="0" borderId="1" xfId="0" applyNumberFormat="1" applyBorder="1"/>
    <xf numFmtId="0" fontId="3" fillId="2" borderId="0" xfId="0" applyFont="1" applyFill="1" applyBorder="1"/>
    <xf numFmtId="9" fontId="0" fillId="0" borderId="0" xfId="15" applyFont="1"/>
    <xf numFmtId="2" fontId="0" fillId="0" borderId="0" xfId="0" applyNumberFormat="1"/>
    <xf numFmtId="1" fontId="2" fillId="0" borderId="1" xfId="0" applyNumberFormat="1" applyFont="1" applyBorder="1"/>
    <xf numFmtId="2" fontId="0" fillId="0" borderId="0" xfId="0" applyNumberForma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15"/>
  <sheetViews>
    <sheetView tabSelected="1" workbookViewId="0" topLeftCell="A1">
      <selection activeCell="A2" sqref="A2:H2"/>
    </sheetView>
  </sheetViews>
  <sheetFormatPr defaultColWidth="9.140625" defaultRowHeight="15"/>
  <cols>
    <col min="1" max="1" width="14.8515625" style="0" bestFit="1" customWidth="1"/>
    <col min="3" max="3" width="6.8515625" style="0" bestFit="1" customWidth="1"/>
    <col min="4" max="4" width="9.140625" style="0" customWidth="1"/>
    <col min="7" max="7" width="9.140625" style="0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13</v>
      </c>
      <c r="E1" s="2" t="s">
        <v>3</v>
      </c>
      <c r="F1" s="2" t="s">
        <v>4</v>
      </c>
      <c r="G1" s="2" t="s">
        <v>5</v>
      </c>
      <c r="H1" s="7" t="s">
        <v>52</v>
      </c>
    </row>
    <row r="2" spans="1:8" ht="15">
      <c r="A2" s="3" t="s">
        <v>6</v>
      </c>
      <c r="B2" s="1" t="s">
        <v>7</v>
      </c>
      <c r="C2" s="1">
        <v>150</v>
      </c>
      <c r="D2" s="10">
        <f>(C2^2/100)*C12</f>
        <v>38.85386482888246</v>
      </c>
      <c r="E2" s="10">
        <f>C2*C13</f>
        <v>74.95575221238938</v>
      </c>
      <c r="F2" s="10">
        <f>C2*C14</f>
        <v>53.429203539823014</v>
      </c>
      <c r="G2" s="10">
        <f>C2*C15</f>
        <v>76.8141592920354</v>
      </c>
      <c r="H2" s="10" t="s">
        <v>56</v>
      </c>
    </row>
    <row r="3" spans="1:8" ht="15">
      <c r="A3" s="3" t="s">
        <v>8</v>
      </c>
      <c r="B3" s="1" t="s">
        <v>9</v>
      </c>
      <c r="C3" s="1">
        <v>162</v>
      </c>
      <c r="D3" s="1">
        <v>44</v>
      </c>
      <c r="E3" s="1">
        <v>82</v>
      </c>
      <c r="F3" s="1">
        <v>58</v>
      </c>
      <c r="G3" s="1">
        <v>82</v>
      </c>
      <c r="H3" s="1" t="s">
        <v>54</v>
      </c>
    </row>
    <row r="4" spans="1:8" ht="15">
      <c r="A4" s="3" t="s">
        <v>10</v>
      </c>
      <c r="B4" s="1" t="s">
        <v>11</v>
      </c>
      <c r="C4" s="1">
        <v>160</v>
      </c>
      <c r="D4" s="1"/>
      <c r="E4" s="1"/>
      <c r="F4" s="1"/>
      <c r="G4" s="1"/>
      <c r="H4" s="1"/>
    </row>
    <row r="5" spans="1:8" ht="15">
      <c r="A5" s="3" t="s">
        <v>16</v>
      </c>
      <c r="B5" s="1" t="s">
        <v>17</v>
      </c>
      <c r="C5" s="1">
        <v>165</v>
      </c>
      <c r="D5" s="1">
        <v>48</v>
      </c>
      <c r="E5" s="1">
        <v>84</v>
      </c>
      <c r="F5" s="1">
        <v>58</v>
      </c>
      <c r="G5" s="1">
        <v>84</v>
      </c>
      <c r="H5" s="1" t="s">
        <v>55</v>
      </c>
    </row>
    <row r="6" spans="1:8" ht="15">
      <c r="A6" s="3" t="s">
        <v>18</v>
      </c>
      <c r="B6" s="1" t="s">
        <v>19</v>
      </c>
      <c r="C6" s="1">
        <v>161</v>
      </c>
      <c r="D6" s="1"/>
      <c r="E6" s="1">
        <v>83</v>
      </c>
      <c r="F6" s="1">
        <v>59</v>
      </c>
      <c r="G6" s="1">
        <v>85</v>
      </c>
      <c r="H6" s="1" t="s">
        <v>54</v>
      </c>
    </row>
    <row r="7" spans="1:9" ht="15">
      <c r="A7" s="3" t="s">
        <v>20</v>
      </c>
      <c r="B7" s="1" t="s">
        <v>21</v>
      </c>
      <c r="C7" s="1">
        <v>160</v>
      </c>
      <c r="D7" s="1">
        <v>48</v>
      </c>
      <c r="E7" s="1">
        <v>85</v>
      </c>
      <c r="F7" s="1">
        <v>56</v>
      </c>
      <c r="G7" s="1">
        <v>87</v>
      </c>
      <c r="H7" s="1" t="s">
        <v>57</v>
      </c>
      <c r="I7" t="s">
        <v>58</v>
      </c>
    </row>
    <row r="8" spans="1:8" ht="15">
      <c r="A8" s="3" t="s">
        <v>23</v>
      </c>
      <c r="B8" s="1" t="s">
        <v>24</v>
      </c>
      <c r="C8" s="1">
        <v>160</v>
      </c>
      <c r="D8" s="1">
        <v>40</v>
      </c>
      <c r="E8" s="1">
        <v>82</v>
      </c>
      <c r="F8" s="1">
        <v>57</v>
      </c>
      <c r="G8" s="1">
        <v>85</v>
      </c>
      <c r="H8" s="1" t="s">
        <v>54</v>
      </c>
    </row>
    <row r="9" spans="1:9" ht="15">
      <c r="A9" s="3" t="s">
        <v>25</v>
      </c>
      <c r="B9" s="1" t="s">
        <v>26</v>
      </c>
      <c r="C9" s="1">
        <v>162</v>
      </c>
      <c r="D9" s="1"/>
      <c r="E9" s="1">
        <v>68</v>
      </c>
      <c r="F9" s="1">
        <v>57</v>
      </c>
      <c r="G9" s="1">
        <v>73</v>
      </c>
      <c r="H9" s="1" t="s">
        <v>59</v>
      </c>
      <c r="I9" t="s">
        <v>27</v>
      </c>
    </row>
    <row r="10" spans="2:8" ht="15">
      <c r="B10" s="5" t="s">
        <v>42</v>
      </c>
      <c r="C10" s="6">
        <f>SUMIF(C3:C9,"&gt;0")/COUNTIF(C3:C9,"&gt;0")</f>
        <v>161.42857142857142</v>
      </c>
      <c r="D10" s="6">
        <f>SUMIF(D3:D9,"&gt;0")/COUNTIF(D3:D9,"&gt;0")</f>
        <v>45</v>
      </c>
      <c r="E10" s="6">
        <f aca="true" t="shared" si="0" ref="E10:G10">SUMIF(E3:E9,"&gt;0")/COUNTIF(E3:E9,"&gt;0")</f>
        <v>80.66666666666667</v>
      </c>
      <c r="F10" s="6">
        <f t="shared" si="0"/>
        <v>57.5</v>
      </c>
      <c r="G10" s="6">
        <f t="shared" si="0"/>
        <v>82.66666666666667</v>
      </c>
      <c r="H10" s="6" t="s">
        <v>54</v>
      </c>
    </row>
    <row r="12" spans="2:3" ht="15">
      <c r="B12" t="s">
        <v>43</v>
      </c>
      <c r="C12" s="8">
        <f>D10/(C10^2)*100</f>
        <v>0.17268384368392203</v>
      </c>
    </row>
    <row r="13" spans="2:3" ht="15">
      <c r="B13" t="s">
        <v>49</v>
      </c>
      <c r="C13" s="9">
        <f>E10/C10</f>
        <v>0.4997050147492626</v>
      </c>
    </row>
    <row r="14" spans="2:3" ht="15">
      <c r="B14" t="s">
        <v>50</v>
      </c>
      <c r="C14" s="9">
        <f>F10/C10</f>
        <v>0.3561946902654868</v>
      </c>
    </row>
    <row r="15" spans="2:3" ht="15">
      <c r="B15" t="s">
        <v>51</v>
      </c>
      <c r="C15" s="11">
        <f>G10/C10</f>
        <v>0.512094395280236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"/>
  <sheetViews>
    <sheetView workbookViewId="0" topLeftCell="A1">
      <selection activeCell="D22" sqref="D22"/>
    </sheetView>
  </sheetViews>
  <sheetFormatPr defaultColWidth="9.140625" defaultRowHeight="15"/>
  <cols>
    <col min="1" max="1" width="18.421875" style="0" bestFit="1" customWidth="1"/>
    <col min="3" max="3" width="6.8515625" style="0" bestFit="1" customWidth="1"/>
    <col min="4" max="4" width="9.140625" style="0" customWidth="1"/>
    <col min="7" max="7" width="9.140625" style="0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13</v>
      </c>
      <c r="E1" s="2" t="s">
        <v>3</v>
      </c>
      <c r="F1" s="2" t="s">
        <v>4</v>
      </c>
      <c r="G1" s="2" t="s">
        <v>5</v>
      </c>
      <c r="H1" s="7" t="s">
        <v>52</v>
      </c>
    </row>
    <row r="2" spans="1:8" ht="15">
      <c r="A2" s="3" t="s">
        <v>12</v>
      </c>
      <c r="B2" s="1" t="s">
        <v>7</v>
      </c>
      <c r="C2" s="1">
        <v>163</v>
      </c>
      <c r="D2" s="10">
        <f>(C2^2/100)*C16</f>
        <v>48.32846265622285</v>
      </c>
      <c r="E2" s="10">
        <f>C2*C17</f>
        <v>82.85322681704261</v>
      </c>
      <c r="F2" s="10">
        <f>C2*C18</f>
        <v>58.7249373433584</v>
      </c>
      <c r="G2" s="10">
        <f>C2*C19</f>
        <v>84.38518170426065</v>
      </c>
      <c r="H2" s="10" t="s">
        <v>54</v>
      </c>
    </row>
    <row r="3" spans="1:8" ht="15">
      <c r="A3" s="3" t="s">
        <v>14</v>
      </c>
      <c r="B3" s="1" t="s">
        <v>9</v>
      </c>
      <c r="C3" s="1">
        <v>166</v>
      </c>
      <c r="D3" s="1">
        <v>43</v>
      </c>
      <c r="E3" s="1">
        <v>81</v>
      </c>
      <c r="F3" s="1">
        <v>57</v>
      </c>
      <c r="G3" s="1">
        <v>83</v>
      </c>
      <c r="H3" s="1" t="s">
        <v>54</v>
      </c>
    </row>
    <row r="4" spans="1:8" ht="15">
      <c r="A4" s="3" t="s">
        <v>15</v>
      </c>
      <c r="B4" s="1" t="s">
        <v>11</v>
      </c>
      <c r="C4" s="1">
        <v>160</v>
      </c>
      <c r="D4" s="1"/>
      <c r="E4" s="1">
        <v>82</v>
      </c>
      <c r="F4" s="1">
        <v>58</v>
      </c>
      <c r="G4" s="1">
        <v>82</v>
      </c>
      <c r="H4" s="1" t="s">
        <v>54</v>
      </c>
    </row>
    <row r="5" spans="1:8" ht="15">
      <c r="A5" s="3" t="s">
        <v>30</v>
      </c>
      <c r="B5" s="1" t="s">
        <v>17</v>
      </c>
      <c r="C5" s="1">
        <v>158</v>
      </c>
      <c r="D5" s="1"/>
      <c r="E5" s="1">
        <v>81</v>
      </c>
      <c r="F5" s="1">
        <v>56</v>
      </c>
      <c r="G5" s="1">
        <v>84</v>
      </c>
      <c r="H5" s="1" t="s">
        <v>54</v>
      </c>
    </row>
    <row r="6" spans="1:8" ht="15">
      <c r="A6" s="3" t="s">
        <v>31</v>
      </c>
      <c r="B6" s="1" t="s">
        <v>19</v>
      </c>
      <c r="C6" s="1">
        <v>156</v>
      </c>
      <c r="D6" s="1"/>
      <c r="E6" s="1">
        <v>83</v>
      </c>
      <c r="F6" s="1">
        <v>57</v>
      </c>
      <c r="G6" s="1">
        <v>82</v>
      </c>
      <c r="H6" s="1" t="s">
        <v>55</v>
      </c>
    </row>
    <row r="7" spans="1:9" ht="15">
      <c r="A7" s="3" t="s">
        <v>32</v>
      </c>
      <c r="B7" s="1" t="s">
        <v>21</v>
      </c>
      <c r="C7" s="1">
        <v>156</v>
      </c>
      <c r="D7" s="1"/>
      <c r="E7" s="1">
        <v>82</v>
      </c>
      <c r="F7" s="1">
        <v>62</v>
      </c>
      <c r="G7" s="1">
        <v>84</v>
      </c>
      <c r="H7" s="1" t="s">
        <v>56</v>
      </c>
      <c r="I7" t="s">
        <v>33</v>
      </c>
    </row>
    <row r="8" spans="1:8" ht="15">
      <c r="A8" s="3" t="s">
        <v>34</v>
      </c>
      <c r="B8" s="1" t="s">
        <v>24</v>
      </c>
      <c r="C8" s="1">
        <v>167</v>
      </c>
      <c r="D8" s="1">
        <v>49</v>
      </c>
      <c r="E8" s="1"/>
      <c r="F8" s="1"/>
      <c r="G8" s="1"/>
      <c r="H8" s="1"/>
    </row>
    <row r="9" spans="1:8" ht="15">
      <c r="A9" s="3" t="s">
        <v>35</v>
      </c>
      <c r="B9" s="1" t="s">
        <v>26</v>
      </c>
      <c r="C9" s="1">
        <v>158</v>
      </c>
      <c r="D9" s="1">
        <v>47</v>
      </c>
      <c r="E9" s="1">
        <v>84</v>
      </c>
      <c r="F9" s="1">
        <v>57</v>
      </c>
      <c r="G9" s="1">
        <v>83</v>
      </c>
      <c r="H9" s="1" t="s">
        <v>55</v>
      </c>
    </row>
    <row r="10" spans="1:8" ht="15">
      <c r="A10" s="3" t="s">
        <v>36</v>
      </c>
      <c r="B10" s="1" t="s">
        <v>37</v>
      </c>
      <c r="C10" s="1">
        <v>160</v>
      </c>
      <c r="D10" s="1"/>
      <c r="E10" s="1">
        <v>78</v>
      </c>
      <c r="F10" s="1">
        <v>57</v>
      </c>
      <c r="G10" s="1">
        <v>80</v>
      </c>
      <c r="H10" s="1" t="s">
        <v>56</v>
      </c>
    </row>
    <row r="11" spans="1:8" ht="15">
      <c r="A11" s="3" t="s">
        <v>38</v>
      </c>
      <c r="B11" s="1" t="s">
        <v>39</v>
      </c>
      <c r="C11" s="1">
        <v>155</v>
      </c>
      <c r="D11" s="1"/>
      <c r="E11" s="1"/>
      <c r="F11" s="1"/>
      <c r="G11" s="1"/>
      <c r="H11" s="1"/>
    </row>
    <row r="12" spans="1:8" ht="15">
      <c r="A12" s="3" t="s">
        <v>40</v>
      </c>
      <c r="B12" s="1" t="s">
        <v>41</v>
      </c>
      <c r="C12" s="1"/>
      <c r="D12" s="1"/>
      <c r="E12" s="1"/>
      <c r="F12" s="1"/>
      <c r="G12" s="1"/>
      <c r="H12" s="1"/>
    </row>
    <row r="13" spans="1:8" ht="15">
      <c r="A13" s="3" t="s">
        <v>28</v>
      </c>
      <c r="B13" s="1" t="s">
        <v>29</v>
      </c>
      <c r="C13" s="1">
        <v>160</v>
      </c>
      <c r="D13" s="1"/>
      <c r="E13" s="1">
        <v>78</v>
      </c>
      <c r="F13" s="1">
        <v>56</v>
      </c>
      <c r="G13" s="1">
        <v>83</v>
      </c>
      <c r="H13" s="1" t="s">
        <v>56</v>
      </c>
    </row>
    <row r="14" spans="2:8" ht="15">
      <c r="B14" s="5" t="s">
        <v>42</v>
      </c>
      <c r="C14" s="6">
        <f>SUMIF(C3:C13,"&gt;0")/COUNTIF(C3:C13,"&gt;0")</f>
        <v>159.6</v>
      </c>
      <c r="D14" s="6">
        <f aca="true" t="shared" si="0" ref="D14:G14">SUMIF(D3:D13,"&gt;0")/COUNTIF(D3:D13,"&gt;0")</f>
        <v>46.333333333333336</v>
      </c>
      <c r="E14" s="6">
        <f t="shared" si="0"/>
        <v>81.125</v>
      </c>
      <c r="F14" s="6">
        <f t="shared" si="0"/>
        <v>57.5</v>
      </c>
      <c r="G14" s="6">
        <f t="shared" si="0"/>
        <v>82.625</v>
      </c>
      <c r="H14" s="6" t="s">
        <v>54</v>
      </c>
    </row>
    <row r="16" spans="2:4" ht="15">
      <c r="B16" t="s">
        <v>43</v>
      </c>
      <c r="C16" s="8">
        <f>D14/(C14^2)*100</f>
        <v>0.18189793615199235</v>
      </c>
      <c r="D16" s="4"/>
    </row>
    <row r="17" spans="2:3" ht="15">
      <c r="B17" t="s">
        <v>49</v>
      </c>
      <c r="C17" s="9">
        <f>E14/C14</f>
        <v>0.5083020050125313</v>
      </c>
    </row>
    <row r="18" spans="2:3" ht="15">
      <c r="B18" t="s">
        <v>50</v>
      </c>
      <c r="C18" s="9">
        <f>F14/C14</f>
        <v>0.36027568922305764</v>
      </c>
    </row>
    <row r="19" spans="2:3" ht="15">
      <c r="B19" t="s">
        <v>51</v>
      </c>
      <c r="C19" s="11">
        <f>G14/C14</f>
        <v>0.5177005012531328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workbookViewId="0" topLeftCell="A1">
      <selection activeCell="A2" sqref="A2:G2"/>
    </sheetView>
  </sheetViews>
  <sheetFormatPr defaultColWidth="9.140625" defaultRowHeight="15"/>
  <cols>
    <col min="1" max="1" width="18.421875" style="0" bestFit="1" customWidth="1"/>
    <col min="3" max="3" width="6.8515625" style="0" bestFit="1" customWidth="1"/>
    <col min="4" max="4" width="9.140625" style="0" customWidth="1"/>
    <col min="7" max="7" width="9.140625" style="0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13</v>
      </c>
      <c r="E1" s="2" t="s">
        <v>3</v>
      </c>
      <c r="F1" s="2" t="s">
        <v>4</v>
      </c>
      <c r="G1" s="2" t="s">
        <v>5</v>
      </c>
      <c r="H1" s="7" t="s">
        <v>52</v>
      </c>
    </row>
    <row r="2" spans="1:8" ht="15">
      <c r="A2" s="3" t="s">
        <v>60</v>
      </c>
      <c r="B2" s="1" t="s">
        <v>7</v>
      </c>
      <c r="C2" s="1">
        <v>165</v>
      </c>
      <c r="D2" s="10">
        <f>(C2^2/100)*C16</f>
        <v>44.74533514568487</v>
      </c>
      <c r="E2" s="10">
        <f>C2*C17</f>
        <v>81.02450872157209</v>
      </c>
      <c r="F2" s="10">
        <f>C2*C18</f>
        <v>58.14528593508501</v>
      </c>
      <c r="G2" s="10">
        <f>C2*C19</f>
        <v>84.23051446235371</v>
      </c>
      <c r="H2" s="10" t="s">
        <v>56</v>
      </c>
    </row>
    <row r="3" spans="1:9" ht="15">
      <c r="A3" s="3" t="s">
        <v>81</v>
      </c>
      <c r="B3" s="1" t="s">
        <v>9</v>
      </c>
      <c r="C3" s="1">
        <v>160</v>
      </c>
      <c r="D3" s="1">
        <v>42</v>
      </c>
      <c r="E3" s="1">
        <v>75</v>
      </c>
      <c r="F3" s="1">
        <v>53</v>
      </c>
      <c r="G3" s="1">
        <v>81</v>
      </c>
      <c r="H3" s="1" t="s">
        <v>56</v>
      </c>
      <c r="I3" t="s">
        <v>56</v>
      </c>
    </row>
    <row r="4" spans="1:8" ht="15">
      <c r="A4" s="3" t="s">
        <v>82</v>
      </c>
      <c r="B4" s="1" t="s">
        <v>11</v>
      </c>
      <c r="C4" s="1"/>
      <c r="D4" s="1"/>
      <c r="E4" s="1"/>
      <c r="F4" s="1"/>
      <c r="G4" s="1"/>
      <c r="H4" s="1"/>
    </row>
    <row r="5" spans="1:8" ht="15">
      <c r="A5" s="3" t="s">
        <v>83</v>
      </c>
      <c r="B5" s="1" t="s">
        <v>17</v>
      </c>
      <c r="C5" s="1"/>
      <c r="D5" s="1"/>
      <c r="E5" s="1"/>
      <c r="F5" s="1"/>
      <c r="G5" s="1"/>
      <c r="H5" s="1"/>
    </row>
    <row r="6" spans="1:8" ht="15">
      <c r="A6" s="3" t="s">
        <v>84</v>
      </c>
      <c r="B6" s="1" t="s">
        <v>19</v>
      </c>
      <c r="C6" s="1">
        <v>164</v>
      </c>
      <c r="D6" s="1"/>
      <c r="E6" s="1">
        <v>81</v>
      </c>
      <c r="F6" s="1">
        <v>55</v>
      </c>
      <c r="G6" s="1">
        <v>85</v>
      </c>
      <c r="H6" s="1" t="s">
        <v>54</v>
      </c>
    </row>
    <row r="7" spans="1:8" ht="15">
      <c r="A7" s="3" t="s">
        <v>85</v>
      </c>
      <c r="B7" s="1" t="s">
        <v>21</v>
      </c>
      <c r="C7" s="1">
        <v>160</v>
      </c>
      <c r="D7" s="1"/>
      <c r="E7" s="1">
        <v>79</v>
      </c>
      <c r="F7" s="1">
        <v>57</v>
      </c>
      <c r="G7" s="1">
        <v>80</v>
      </c>
      <c r="H7" s="1" t="s">
        <v>56</v>
      </c>
    </row>
    <row r="8" spans="1:8" ht="15">
      <c r="A8" s="3" t="s">
        <v>86</v>
      </c>
      <c r="B8" s="1" t="s">
        <v>24</v>
      </c>
      <c r="C8" s="1"/>
      <c r="D8" s="1"/>
      <c r="E8" s="1"/>
      <c r="F8" s="1"/>
      <c r="G8" s="1"/>
      <c r="H8" s="1"/>
    </row>
    <row r="9" spans="1:8" ht="15">
      <c r="A9" s="3" t="s">
        <v>87</v>
      </c>
      <c r="B9" s="1" t="s">
        <v>26</v>
      </c>
      <c r="C9" s="1">
        <v>165</v>
      </c>
      <c r="D9" s="1">
        <v>47</v>
      </c>
      <c r="E9" s="1">
        <v>80</v>
      </c>
      <c r="F9" s="1">
        <v>57</v>
      </c>
      <c r="G9" s="1">
        <v>80</v>
      </c>
      <c r="H9" s="1" t="s">
        <v>56</v>
      </c>
    </row>
    <row r="10" spans="1:8" ht="15">
      <c r="A10" s="3" t="s">
        <v>88</v>
      </c>
      <c r="B10" s="1" t="s">
        <v>37</v>
      </c>
      <c r="C10" s="1">
        <v>160</v>
      </c>
      <c r="D10" s="1"/>
      <c r="E10" s="1">
        <v>80</v>
      </c>
      <c r="F10" s="1">
        <v>58</v>
      </c>
      <c r="G10" s="1">
        <v>81</v>
      </c>
      <c r="H10" s="1" t="s">
        <v>56</v>
      </c>
    </row>
    <row r="11" spans="1:9" ht="15">
      <c r="A11" s="3" t="s">
        <v>89</v>
      </c>
      <c r="B11" s="1" t="s">
        <v>39</v>
      </c>
      <c r="C11" s="1">
        <v>162</v>
      </c>
      <c r="D11" s="1">
        <v>40</v>
      </c>
      <c r="E11" s="1">
        <v>86</v>
      </c>
      <c r="F11" s="1">
        <v>60</v>
      </c>
      <c r="G11" s="1">
        <v>88</v>
      </c>
      <c r="H11" s="1" t="s">
        <v>55</v>
      </c>
      <c r="I11" t="s">
        <v>55</v>
      </c>
    </row>
    <row r="12" spans="1:8" ht="15">
      <c r="A12" s="3" t="s">
        <v>90</v>
      </c>
      <c r="B12" s="1" t="s">
        <v>41</v>
      </c>
      <c r="C12" s="1">
        <v>162</v>
      </c>
      <c r="D12" s="1"/>
      <c r="E12" s="1"/>
      <c r="F12" s="1"/>
      <c r="G12" s="1"/>
      <c r="H12" s="1"/>
    </row>
    <row r="13" spans="1:8" ht="15">
      <c r="A13" s="3" t="s">
        <v>91</v>
      </c>
      <c r="B13" s="1" t="s">
        <v>77</v>
      </c>
      <c r="C13" s="1">
        <v>161</v>
      </c>
      <c r="D13" s="1"/>
      <c r="E13" s="1">
        <v>75</v>
      </c>
      <c r="F13" s="1">
        <v>59</v>
      </c>
      <c r="G13" s="1">
        <v>83</v>
      </c>
      <c r="H13" s="1" t="s">
        <v>92</v>
      </c>
    </row>
    <row r="14" spans="2:8" ht="15">
      <c r="B14" s="5" t="s">
        <v>42</v>
      </c>
      <c r="C14" s="6">
        <f>SUMIF(C3:C13,"&gt;0")/COUNTIF(C3:C13,"&gt;0")</f>
        <v>161.75</v>
      </c>
      <c r="D14" s="6">
        <f>SUMIF(D3:D13,"&gt;0")/COUNTIF(D3:D13,"&gt;0")</f>
        <v>43</v>
      </c>
      <c r="E14" s="6">
        <f>SUMIF(E3:E13,"&gt;0")/COUNTIF(E3:E13,"&gt;0")</f>
        <v>79.42857142857143</v>
      </c>
      <c r="F14" s="6">
        <f>SUMIF(F3:F13,"&gt;0")/COUNTIF(F3:F13,"&gt;0")</f>
        <v>57</v>
      </c>
      <c r="G14" s="6">
        <f>SUMIF(G3:G13,"&gt;0")/COUNTIF(G3:G13,"&gt;0")</f>
        <v>82.57142857142857</v>
      </c>
      <c r="H14" s="6"/>
    </row>
    <row r="16" spans="2:4" ht="15">
      <c r="B16" t="s">
        <v>43</v>
      </c>
      <c r="C16" s="8">
        <f>D14/(C14^2)*100</f>
        <v>0.16435384810168915</v>
      </c>
      <c r="D16" s="4"/>
    </row>
    <row r="17" spans="2:3" ht="15">
      <c r="B17" t="s">
        <v>49</v>
      </c>
      <c r="C17" s="9">
        <f>E14/C14</f>
        <v>0.49105762861558844</v>
      </c>
    </row>
    <row r="18" spans="2:3" ht="15">
      <c r="B18" t="s">
        <v>50</v>
      </c>
      <c r="C18" s="9">
        <f>F14/C14</f>
        <v>0.35239567233384855</v>
      </c>
    </row>
    <row r="19" spans="2:3" ht="15">
      <c r="B19" t="s">
        <v>51</v>
      </c>
      <c r="C19" s="11">
        <f>G14/C14</f>
        <v>0.5104879664385074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workbookViewId="0" topLeftCell="A1">
      <selection activeCell="A2" sqref="A2:G2"/>
    </sheetView>
  </sheetViews>
  <sheetFormatPr defaultColWidth="9.140625" defaultRowHeight="15"/>
  <cols>
    <col min="1" max="1" width="18.421875" style="0" bestFit="1" customWidth="1"/>
    <col min="3" max="3" width="6.8515625" style="0" bestFit="1" customWidth="1"/>
    <col min="4" max="4" width="9.140625" style="0" customWidth="1"/>
    <col min="7" max="7" width="9.140625" style="0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13</v>
      </c>
      <c r="E1" s="2" t="s">
        <v>3</v>
      </c>
      <c r="F1" s="2" t="s">
        <v>4</v>
      </c>
      <c r="G1" s="2" t="s">
        <v>5</v>
      </c>
      <c r="H1" s="7" t="s">
        <v>52</v>
      </c>
    </row>
    <row r="2" spans="1:8" ht="15">
      <c r="A2" s="3" t="s">
        <v>61</v>
      </c>
      <c r="B2" s="1" t="s">
        <v>7</v>
      </c>
      <c r="C2" s="1">
        <v>173</v>
      </c>
      <c r="D2" s="10">
        <f>(C2^2/100)*C19</f>
        <v>50.632919422948575</v>
      </c>
      <c r="E2" s="10">
        <f>C2*C20</f>
        <v>82.59272860815277</v>
      </c>
      <c r="F2" s="10">
        <f>C2*C21</f>
        <v>60.2291590157914</v>
      </c>
      <c r="G2" s="10">
        <f>C2*C22</f>
        <v>87.54829232464193</v>
      </c>
      <c r="H2" s="10" t="s">
        <v>56</v>
      </c>
    </row>
    <row r="3" spans="1:9" ht="15">
      <c r="A3" s="3" t="s">
        <v>62</v>
      </c>
      <c r="B3" s="1" t="s">
        <v>9</v>
      </c>
      <c r="C3" s="1">
        <v>169</v>
      </c>
      <c r="E3" s="1">
        <v>80</v>
      </c>
      <c r="F3" s="1">
        <v>58</v>
      </c>
      <c r="G3" s="1">
        <v>83</v>
      </c>
      <c r="H3" s="1" t="s">
        <v>56</v>
      </c>
      <c r="I3" t="s">
        <v>63</v>
      </c>
    </row>
    <row r="4" spans="1:8" ht="15">
      <c r="A4" s="3" t="s">
        <v>64</v>
      </c>
      <c r="B4" s="1" t="s">
        <v>11</v>
      </c>
      <c r="C4" s="1"/>
      <c r="D4" s="1"/>
      <c r="E4" s="1"/>
      <c r="F4" s="1"/>
      <c r="G4" s="1"/>
      <c r="H4" s="1"/>
    </row>
    <row r="5" spans="1:8" ht="15">
      <c r="A5" s="3" t="s">
        <v>65</v>
      </c>
      <c r="B5" s="1" t="s">
        <v>17</v>
      </c>
      <c r="C5" s="1"/>
      <c r="D5" s="1"/>
      <c r="E5" s="1"/>
      <c r="F5" s="1"/>
      <c r="G5" s="1"/>
      <c r="H5" s="1"/>
    </row>
    <row r="6" spans="1:8" ht="15">
      <c r="A6" s="3" t="s">
        <v>66</v>
      </c>
      <c r="B6" s="1" t="s">
        <v>19</v>
      </c>
      <c r="C6" s="1">
        <v>167.5</v>
      </c>
      <c r="D6" s="1"/>
      <c r="E6" s="1">
        <v>81</v>
      </c>
      <c r="F6" s="1">
        <v>59</v>
      </c>
      <c r="G6" s="1">
        <v>86</v>
      </c>
      <c r="H6" s="1" t="s">
        <v>56</v>
      </c>
    </row>
    <row r="7" spans="1:8" ht="15">
      <c r="A7" s="3" t="s">
        <v>67</v>
      </c>
      <c r="B7" s="1" t="s">
        <v>21</v>
      </c>
      <c r="C7" s="1">
        <v>163</v>
      </c>
      <c r="D7" s="1"/>
      <c r="E7" s="1">
        <v>76</v>
      </c>
      <c r="F7" s="1">
        <v>58</v>
      </c>
      <c r="G7" s="1">
        <v>81</v>
      </c>
      <c r="H7" s="1" t="s">
        <v>63</v>
      </c>
    </row>
    <row r="8" spans="1:8" ht="15">
      <c r="A8" s="3" t="s">
        <v>68</v>
      </c>
      <c r="B8" s="1" t="s">
        <v>24</v>
      </c>
      <c r="C8" s="1"/>
      <c r="D8" s="1"/>
      <c r="E8" s="1"/>
      <c r="F8" s="1"/>
      <c r="G8" s="1"/>
      <c r="H8" s="1"/>
    </row>
    <row r="9" spans="1:8" ht="15">
      <c r="A9" s="3" t="s">
        <v>69</v>
      </c>
      <c r="B9" s="1" t="s">
        <v>26</v>
      </c>
      <c r="C9" s="1">
        <v>171</v>
      </c>
      <c r="D9" s="1"/>
      <c r="E9" s="1">
        <v>81</v>
      </c>
      <c r="F9" s="1">
        <v>59</v>
      </c>
      <c r="G9" s="1">
        <v>87</v>
      </c>
      <c r="H9" s="1" t="s">
        <v>56</v>
      </c>
    </row>
    <row r="10" spans="1:8" ht="15">
      <c r="A10" s="3" t="s">
        <v>70</v>
      </c>
      <c r="B10" s="1" t="s">
        <v>37</v>
      </c>
      <c r="C10" s="1">
        <v>177</v>
      </c>
      <c r="D10" s="1">
        <v>55</v>
      </c>
      <c r="E10" s="1">
        <v>83</v>
      </c>
      <c r="F10" s="1">
        <v>64</v>
      </c>
      <c r="G10" s="1">
        <v>93</v>
      </c>
      <c r="H10" s="1" t="s">
        <v>63</v>
      </c>
    </row>
    <row r="11" spans="1:8" ht="15">
      <c r="A11" s="3" t="s">
        <v>71</v>
      </c>
      <c r="B11" s="1" t="s">
        <v>39</v>
      </c>
      <c r="C11" s="1"/>
      <c r="D11" s="1"/>
      <c r="E11" s="1"/>
      <c r="F11" s="1"/>
      <c r="G11" s="1"/>
      <c r="H11" s="1"/>
    </row>
    <row r="12" spans="1:8" ht="15">
      <c r="A12" s="3" t="s">
        <v>72</v>
      </c>
      <c r="B12" s="1" t="s">
        <v>41</v>
      </c>
      <c r="C12" s="1">
        <v>171</v>
      </c>
      <c r="D12" s="1">
        <v>45</v>
      </c>
      <c r="E12" s="1">
        <v>80</v>
      </c>
      <c r="F12" s="1">
        <v>60</v>
      </c>
      <c r="G12" s="1">
        <v>88</v>
      </c>
      <c r="H12" s="1" t="s">
        <v>63</v>
      </c>
    </row>
    <row r="13" spans="1:8" ht="15">
      <c r="A13" s="3" t="s">
        <v>73</v>
      </c>
      <c r="B13" s="1" t="s">
        <v>77</v>
      </c>
      <c r="C13" s="1"/>
      <c r="D13" s="1"/>
      <c r="E13" s="1"/>
      <c r="F13" s="1"/>
      <c r="G13" s="1"/>
      <c r="H13" s="1"/>
    </row>
    <row r="14" spans="1:8" ht="15">
      <c r="A14" s="3" t="s">
        <v>74</v>
      </c>
      <c r="B14" s="1" t="s">
        <v>78</v>
      </c>
      <c r="C14" s="1">
        <v>170</v>
      </c>
      <c r="D14" s="1">
        <v>47</v>
      </c>
      <c r="E14" s="1">
        <v>84</v>
      </c>
      <c r="F14" s="1">
        <v>58</v>
      </c>
      <c r="G14" s="1">
        <v>83</v>
      </c>
      <c r="H14" s="1" t="s">
        <v>54</v>
      </c>
    </row>
    <row r="15" spans="1:8" ht="15">
      <c r="A15" s="3" t="s">
        <v>75</v>
      </c>
      <c r="B15" s="1" t="s">
        <v>79</v>
      </c>
      <c r="C15" s="1">
        <v>173</v>
      </c>
      <c r="D15" s="1"/>
      <c r="E15" s="1">
        <v>85</v>
      </c>
      <c r="F15" s="1">
        <v>58</v>
      </c>
      <c r="G15" s="1">
        <v>88</v>
      </c>
      <c r="H15" s="1" t="s">
        <v>55</v>
      </c>
    </row>
    <row r="16" spans="1:8" ht="15">
      <c r="A16" s="3" t="s">
        <v>76</v>
      </c>
      <c r="B16" s="1" t="s">
        <v>80</v>
      </c>
      <c r="C16" s="1"/>
      <c r="D16" s="1"/>
      <c r="E16" s="1"/>
      <c r="F16" s="1"/>
      <c r="G16" s="1"/>
      <c r="H16" s="1"/>
    </row>
    <row r="17" spans="2:8" ht="15">
      <c r="B17" s="5" t="s">
        <v>42</v>
      </c>
      <c r="C17" s="6">
        <f>SUMIF(C3:C16,"&gt;0")/COUNTIF(C3:C16,"&gt;0")</f>
        <v>170.1875</v>
      </c>
      <c r="D17" s="6">
        <f>SUMIF(D3:D16,"&gt;0")/COUNTIF(D3:D16,"&gt;0")</f>
        <v>49</v>
      </c>
      <c r="E17" s="6">
        <f>SUMIF(E3:E16,"&gt;0")/COUNTIF(E3:E16,"&gt;0")</f>
        <v>81.25</v>
      </c>
      <c r="F17" s="6">
        <f>SUMIF(F3:F16,"&gt;0")/COUNTIF(F3:F16,"&gt;0")</f>
        <v>59.25</v>
      </c>
      <c r="G17" s="6">
        <f>SUMIF(G3:G16,"&gt;0")/COUNTIF(G3:G16,"&gt;0")</f>
        <v>86.125</v>
      </c>
      <c r="H17" s="6"/>
    </row>
    <row r="19" spans="2:4" ht="15">
      <c r="B19" t="s">
        <v>43</v>
      </c>
      <c r="C19" s="8">
        <f>D17/(C17^2)*100</f>
        <v>0.16917678312990267</v>
      </c>
      <c r="D19" s="4"/>
    </row>
    <row r="20" spans="2:3" ht="15">
      <c r="B20" t="s">
        <v>49</v>
      </c>
      <c r="C20" s="9">
        <f>E17/C17</f>
        <v>0.47741461623209697</v>
      </c>
    </row>
    <row r="21" spans="2:3" ht="15">
      <c r="B21" t="s">
        <v>50</v>
      </c>
      <c r="C21" s="9">
        <f>F17/C17</f>
        <v>0.3481454278369445</v>
      </c>
    </row>
    <row r="22" spans="2:3" ht="15">
      <c r="B22" t="s">
        <v>51</v>
      </c>
      <c r="C22" s="11">
        <f>G17/C17</f>
        <v>0.5060594932060227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2"/>
  <sheetViews>
    <sheetView workbookViewId="0" topLeftCell="A1">
      <selection activeCell="A2" sqref="A2:G2"/>
    </sheetView>
  </sheetViews>
  <sheetFormatPr defaultColWidth="9.140625" defaultRowHeight="15"/>
  <cols>
    <col min="1" max="1" width="18.421875" style="0" bestFit="1" customWidth="1"/>
    <col min="2" max="2" width="10.140625" style="0" bestFit="1" customWidth="1"/>
    <col min="3" max="3" width="6.8515625" style="0" bestFit="1" customWidth="1"/>
    <col min="4" max="4" width="9.140625" style="0" customWidth="1"/>
    <col min="7" max="7" width="9.140625" style="0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13</v>
      </c>
      <c r="E1" s="2" t="s">
        <v>3</v>
      </c>
      <c r="F1" s="2" t="s">
        <v>4</v>
      </c>
      <c r="G1" s="2" t="s">
        <v>5</v>
      </c>
      <c r="H1" s="7" t="s">
        <v>52</v>
      </c>
    </row>
    <row r="2" spans="1:8" ht="15">
      <c r="A2" s="3" t="s">
        <v>93</v>
      </c>
      <c r="B2" s="1" t="s">
        <v>7</v>
      </c>
      <c r="C2" s="1">
        <v>160</v>
      </c>
      <c r="D2" s="10">
        <f>(C2^2/100)*C19</f>
        <v>45.69430254054002</v>
      </c>
      <c r="E2" s="10">
        <f>C2*C20</f>
        <v>79.21746789671319</v>
      </c>
      <c r="F2" s="10">
        <f>C2*C21</f>
        <v>56.520328218441435</v>
      </c>
      <c r="G2" s="10">
        <f>C2*C22</f>
        <v>83.40086226878681</v>
      </c>
      <c r="H2" s="10" t="s">
        <v>56</v>
      </c>
    </row>
    <row r="3" spans="1:9" ht="15">
      <c r="A3" s="3" t="s">
        <v>94</v>
      </c>
      <c r="B3" s="1" t="s">
        <v>9</v>
      </c>
      <c r="C3" s="1">
        <v>160</v>
      </c>
      <c r="D3" s="1"/>
      <c r="E3" s="1"/>
      <c r="F3" s="1"/>
      <c r="G3" s="1"/>
      <c r="H3" s="1"/>
      <c r="I3" t="s">
        <v>55</v>
      </c>
    </row>
    <row r="4" spans="1:8" ht="15">
      <c r="A4" s="3" t="s">
        <v>95</v>
      </c>
      <c r="B4" s="1" t="s">
        <v>11</v>
      </c>
      <c r="C4" s="1">
        <v>165</v>
      </c>
      <c r="D4" s="1"/>
      <c r="E4" s="1">
        <v>80</v>
      </c>
      <c r="F4" s="1">
        <v>57</v>
      </c>
      <c r="G4" s="1">
        <v>85</v>
      </c>
      <c r="H4" s="1" t="s">
        <v>56</v>
      </c>
    </row>
    <row r="5" spans="1:8" ht="15">
      <c r="A5" s="3" t="s">
        <v>96</v>
      </c>
      <c r="B5" s="1" t="s">
        <v>17</v>
      </c>
      <c r="C5" s="1">
        <v>168</v>
      </c>
      <c r="D5" s="1">
        <v>45</v>
      </c>
      <c r="E5" s="1">
        <v>81</v>
      </c>
      <c r="F5" s="1">
        <v>57</v>
      </c>
      <c r="G5" s="1">
        <v>85</v>
      </c>
      <c r="H5" s="1" t="s">
        <v>54</v>
      </c>
    </row>
    <row r="6" spans="1:8" ht="15">
      <c r="A6" s="3" t="s">
        <v>97</v>
      </c>
      <c r="B6" s="1" t="s">
        <v>19</v>
      </c>
      <c r="C6" s="1">
        <v>162</v>
      </c>
      <c r="D6" s="1"/>
      <c r="E6" s="1">
        <v>80</v>
      </c>
      <c r="F6" s="1">
        <v>56</v>
      </c>
      <c r="G6" s="1">
        <v>86</v>
      </c>
      <c r="H6" s="1" t="s">
        <v>54</v>
      </c>
    </row>
    <row r="7" spans="1:9" ht="15">
      <c r="A7" s="3" t="s">
        <v>98</v>
      </c>
      <c r="B7" s="1" t="s">
        <v>21</v>
      </c>
      <c r="C7" s="1">
        <v>164</v>
      </c>
      <c r="D7" s="1"/>
      <c r="E7" s="1">
        <v>80</v>
      </c>
      <c r="F7" s="1">
        <v>57</v>
      </c>
      <c r="G7" s="1">
        <v>83</v>
      </c>
      <c r="H7" s="1" t="s">
        <v>56</v>
      </c>
      <c r="I7" t="s">
        <v>33</v>
      </c>
    </row>
    <row r="8" spans="1:8" ht="15">
      <c r="A8" s="3" t="s">
        <v>99</v>
      </c>
      <c r="B8" s="1" t="s">
        <v>24</v>
      </c>
      <c r="C8" s="1">
        <v>162</v>
      </c>
      <c r="D8" s="1"/>
      <c r="E8" s="1">
        <v>82</v>
      </c>
      <c r="F8" s="1">
        <v>56</v>
      </c>
      <c r="G8" s="1">
        <v>81</v>
      </c>
      <c r="H8" s="1" t="s">
        <v>55</v>
      </c>
    </row>
    <row r="9" spans="1:8" ht="15">
      <c r="A9" s="3" t="s">
        <v>100</v>
      </c>
      <c r="B9" s="1" t="s">
        <v>26</v>
      </c>
      <c r="C9" s="1">
        <v>164</v>
      </c>
      <c r="D9" s="1"/>
      <c r="E9" s="1">
        <v>78</v>
      </c>
      <c r="F9" s="1">
        <v>58</v>
      </c>
      <c r="G9" s="1">
        <v>86</v>
      </c>
      <c r="H9" s="1" t="s">
        <v>63</v>
      </c>
    </row>
    <row r="10" spans="1:8" ht="15">
      <c r="A10" s="3" t="s">
        <v>101</v>
      </c>
      <c r="B10" s="1" t="s">
        <v>37</v>
      </c>
      <c r="C10" s="1"/>
      <c r="D10" s="1"/>
      <c r="E10" s="1"/>
      <c r="F10" s="1"/>
      <c r="G10" s="1"/>
      <c r="H10" s="1"/>
    </row>
    <row r="11" spans="1:8" ht="15">
      <c r="A11" s="3" t="s">
        <v>102</v>
      </c>
      <c r="B11" s="1" t="s">
        <v>39</v>
      </c>
      <c r="C11" s="1">
        <v>154</v>
      </c>
      <c r="D11" s="1"/>
      <c r="E11" s="1">
        <v>84</v>
      </c>
      <c r="F11" s="1">
        <v>56</v>
      </c>
      <c r="G11" s="1">
        <v>84</v>
      </c>
      <c r="H11" s="1" t="s">
        <v>57</v>
      </c>
    </row>
    <row r="12" spans="1:8" ht="15">
      <c r="A12" s="3" t="s">
        <v>103</v>
      </c>
      <c r="B12" s="1" t="s">
        <v>41</v>
      </c>
      <c r="C12" s="1">
        <v>162</v>
      </c>
      <c r="D12" s="1">
        <v>49</v>
      </c>
      <c r="E12" s="1">
        <v>78</v>
      </c>
      <c r="F12" s="1">
        <v>58</v>
      </c>
      <c r="G12" s="1">
        <v>85</v>
      </c>
      <c r="H12" s="1" t="s">
        <v>63</v>
      </c>
    </row>
    <row r="13" spans="1:8" ht="15">
      <c r="A13" s="3" t="s">
        <v>104</v>
      </c>
      <c r="B13" s="1" t="s">
        <v>77</v>
      </c>
      <c r="C13" s="1">
        <v>164</v>
      </c>
      <c r="D13" s="1">
        <v>49</v>
      </c>
      <c r="E13" s="1">
        <v>82</v>
      </c>
      <c r="F13" s="1">
        <v>60</v>
      </c>
      <c r="G13" s="1">
        <v>88</v>
      </c>
      <c r="H13" s="1" t="s">
        <v>56</v>
      </c>
    </row>
    <row r="14" spans="1:8" ht="15">
      <c r="A14" s="3" t="s">
        <v>107</v>
      </c>
      <c r="B14" s="1" t="s">
        <v>78</v>
      </c>
      <c r="C14" s="1">
        <v>171</v>
      </c>
      <c r="E14" s="1">
        <v>83</v>
      </c>
      <c r="F14" s="1">
        <v>60</v>
      </c>
      <c r="G14" s="1">
        <v>87</v>
      </c>
      <c r="H14" s="1" t="s">
        <v>56</v>
      </c>
    </row>
    <row r="15" spans="1:8" ht="15">
      <c r="A15" s="3" t="s">
        <v>105</v>
      </c>
      <c r="B15" s="1" t="s">
        <v>79</v>
      </c>
      <c r="C15" s="1">
        <v>165</v>
      </c>
      <c r="D15" s="1"/>
      <c r="E15" s="1">
        <v>82</v>
      </c>
      <c r="F15" s="1">
        <v>60</v>
      </c>
      <c r="G15" s="1">
        <v>87</v>
      </c>
      <c r="H15" s="1" t="s">
        <v>56</v>
      </c>
    </row>
    <row r="16" spans="1:8" ht="15">
      <c r="A16" s="3" t="s">
        <v>106</v>
      </c>
      <c r="B16" s="1" t="s">
        <v>80</v>
      </c>
      <c r="C16" s="1"/>
      <c r="D16" s="1"/>
      <c r="E16" s="1"/>
      <c r="F16" s="1"/>
      <c r="G16" s="1"/>
      <c r="H16" s="1"/>
    </row>
    <row r="17" spans="2:8" ht="15">
      <c r="B17" s="5" t="s">
        <v>42</v>
      </c>
      <c r="C17" s="6">
        <f>SUMIF(C3:C16,"&gt;0")/COUNTIF(C3:C16,"&gt;0")</f>
        <v>163.41666666666666</v>
      </c>
      <c r="D17" s="6">
        <f>SUMIF(D3:D16,"&gt;0")/COUNTIF(D3:D16,"&gt;0")</f>
        <v>47.666666666666664</v>
      </c>
      <c r="E17" s="6">
        <f>SUMIF(E3:E16,"&gt;0")/COUNTIF(E3:E16,"&gt;0")</f>
        <v>80.9090909090909</v>
      </c>
      <c r="F17" s="6">
        <f>SUMIF(F3:F16,"&gt;0")/COUNTIF(F3:F16,"&gt;0")</f>
        <v>57.72727272727273</v>
      </c>
      <c r="G17" s="6">
        <f>SUMIF(G3:G16,"&gt;0")/COUNTIF(G3:G16,"&gt;0")</f>
        <v>85.18181818181819</v>
      </c>
      <c r="H17" s="6" t="s">
        <v>54</v>
      </c>
    </row>
    <row r="19" spans="2:4" ht="15">
      <c r="B19" t="s">
        <v>43</v>
      </c>
      <c r="C19" s="8">
        <f>D17/(C17^2)*100</f>
        <v>0.17849336929898446</v>
      </c>
      <c r="D19" s="4"/>
    </row>
    <row r="20" spans="2:3" ht="15">
      <c r="B20" t="s">
        <v>49</v>
      </c>
      <c r="C20" s="9">
        <f>E17/C17</f>
        <v>0.4951091743544574</v>
      </c>
    </row>
    <row r="21" spans="2:3" ht="15">
      <c r="B21" t="s">
        <v>50</v>
      </c>
      <c r="C21" s="9">
        <f>F17/C17</f>
        <v>0.35325205136525895</v>
      </c>
    </row>
    <row r="22" spans="2:3" ht="15">
      <c r="B22" t="s">
        <v>51</v>
      </c>
      <c r="C22" s="11">
        <f>G17/C17</f>
        <v>0.5212553891799175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2">
      <selection activeCell="F27" sqref="F26:F27"/>
    </sheetView>
  </sheetViews>
  <sheetFormatPr defaultColWidth="9.140625" defaultRowHeight="15"/>
  <sheetData>
    <row r="1" ht="15">
      <c r="A1" t="s">
        <v>22</v>
      </c>
    </row>
    <row r="2" ht="15">
      <c r="A2" t="s">
        <v>44</v>
      </c>
    </row>
    <row r="3" ht="15">
      <c r="A3" t="s">
        <v>53</v>
      </c>
    </row>
    <row r="4" ht="15">
      <c r="A4" t="s">
        <v>108</v>
      </c>
    </row>
    <row r="6" spans="1:2" ht="15">
      <c r="A6" t="s">
        <v>45</v>
      </c>
      <c r="B6" t="s">
        <v>46</v>
      </c>
    </row>
    <row r="7" ht="15">
      <c r="B7" t="s">
        <v>47</v>
      </c>
    </row>
    <row r="8" ht="15">
      <c r="B8" t="s">
        <v>48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E11" sqref="E11"/>
    </sheetView>
  </sheetViews>
  <sheetFormatPr defaultColWidth="9.140625" defaultRowHeight="15"/>
  <sheetData>
    <row r="1" spans="1:5" ht="15">
      <c r="A1" s="2" t="s">
        <v>109</v>
      </c>
      <c r="B1" s="2" t="s">
        <v>2</v>
      </c>
      <c r="C1" s="2" t="s">
        <v>3</v>
      </c>
      <c r="D1" s="2" t="s">
        <v>4</v>
      </c>
      <c r="E1" s="2" t="s">
        <v>5</v>
      </c>
    </row>
    <row r="2" spans="1:5" ht="15">
      <c r="A2" s="3" t="s">
        <v>6</v>
      </c>
      <c r="B2" s="1">
        <v>150</v>
      </c>
      <c r="C2" s="10">
        <v>74.95575221238938</v>
      </c>
      <c r="D2" s="10">
        <v>53.429203539823014</v>
      </c>
      <c r="E2" s="10">
        <v>76.8141592920354</v>
      </c>
    </row>
    <row r="3" spans="1:5" ht="15">
      <c r="A3" s="3" t="s">
        <v>12</v>
      </c>
      <c r="B3" s="1">
        <v>163</v>
      </c>
      <c r="C3" s="10">
        <v>82.85322681704261</v>
      </c>
      <c r="D3" s="10">
        <v>58.7249373433584</v>
      </c>
      <c r="E3" s="10">
        <v>84.38518170426065</v>
      </c>
    </row>
    <row r="4" spans="1:5" ht="15">
      <c r="A4" s="3" t="s">
        <v>60</v>
      </c>
      <c r="B4" s="1">
        <v>165</v>
      </c>
      <c r="C4" s="10">
        <v>81.02450872157209</v>
      </c>
      <c r="D4" s="10">
        <v>58.14528593508501</v>
      </c>
      <c r="E4" s="10">
        <v>84.23051446235371</v>
      </c>
    </row>
    <row r="5" spans="1:5" ht="15">
      <c r="A5" s="3" t="s">
        <v>61</v>
      </c>
      <c r="B5" s="1">
        <v>173</v>
      </c>
      <c r="C5" s="10">
        <v>82.59272860815277</v>
      </c>
      <c r="D5" s="10">
        <v>60.2291590157914</v>
      </c>
      <c r="E5" s="10">
        <v>87.54829232464193</v>
      </c>
    </row>
    <row r="6" spans="1:5" ht="15">
      <c r="A6" s="3" t="s">
        <v>93</v>
      </c>
      <c r="B6" s="1">
        <v>160</v>
      </c>
      <c r="C6" s="10">
        <v>79.21746789671319</v>
      </c>
      <c r="D6" s="10">
        <v>56.520328218441435</v>
      </c>
      <c r="E6" s="10">
        <v>83.40086226878681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2016-07-20T13:12:20Z</dcterms:created>
  <dcterms:modified xsi:type="dcterms:W3CDTF">2016-07-20T13:12:26Z</dcterms:modified>
  <cp:category/>
  <cp:version/>
  <cp:contentType/>
  <cp:contentStatus/>
</cp:coreProperties>
</file>